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2760" yWindow="32760" windowWidth="20490" windowHeight="8595"/>
  </bookViews>
  <sheets>
    <sheet name="Planilla Nº 11" sheetId="2" r:id="rId1"/>
  </sheets>
  <externalReferences>
    <externalReference r:id="rId2"/>
  </externalReferences>
  <definedNames>
    <definedName name="ACwvu.PLA1." hidden="1">'[1]COP FED'!#REF!</definedName>
    <definedName name="ACwvu.PLA2." hidden="1">'[1]COP FED'!$A$1:$N$49</definedName>
    <definedName name="caja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d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LL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Rwvu.PLA2." hidden="1">'[1]COP FED'!#REF!</definedName>
    <definedName name="Swvu.PLA1." hidden="1">'[1]COP FED'!#REF!</definedName>
    <definedName name="Swvu.PLA2." hidden="1">'[1]COP FED'!$A$1:$N$49</definedName>
    <definedName name="wvu.PLA1.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wvu.PLA2." hidden="1">{TRUE,TRUE,-1.25,-15.5,484.5,276.75,FALSE,FALSE,TRUE,TRUE,0,15,#N/A,56,#N/A,4.88636363636364,15.35,1,FALSE,FALSE,3,TRUE,1,FALSE,100,"Swvu.PLA2.","ACwvu.PLA2.",#N/A,FALSE,FALSE,0,0,0,0,2,"","",TRUE,TRUE,FALSE,FALSE,1,60,#N/A,#N/A,FALSE,FALSE,"Rwvu.PLA2.",#N/A,FALSE,FALSE,FALSE,9,65532,65532,FALSE,FALSE,TRUE,TRUE,TRUE}</definedName>
  </definedNames>
  <calcPr calcId="144525"/>
</workbook>
</file>

<file path=xl/calcChain.xml><?xml version="1.0" encoding="utf-8"?>
<calcChain xmlns="http://schemas.openxmlformats.org/spreadsheetml/2006/main">
  <c r="C35" i="2" l="1"/>
  <c r="D35" i="2"/>
  <c r="F35" i="2"/>
  <c r="G35" i="2"/>
  <c r="H35" i="2"/>
  <c r="I35" i="2"/>
  <c r="J35" i="2"/>
  <c r="K35" i="2"/>
  <c r="M35" i="2"/>
  <c r="N35" i="2"/>
  <c r="N28" i="2"/>
  <c r="O35" i="2"/>
  <c r="P35" i="2"/>
  <c r="Q35" i="2"/>
  <c r="B35" i="2"/>
  <c r="C30" i="2"/>
  <c r="C28" i="2"/>
  <c r="D30" i="2"/>
  <c r="D28" i="2"/>
  <c r="F30" i="2"/>
  <c r="F28" i="2"/>
  <c r="G30" i="2"/>
  <c r="G28" i="2"/>
  <c r="H30" i="2"/>
  <c r="H28" i="2"/>
  <c r="I30" i="2"/>
  <c r="I28" i="2"/>
  <c r="J30" i="2"/>
  <c r="J28" i="2"/>
  <c r="K28" i="2"/>
  <c r="M30" i="2"/>
  <c r="M28" i="2"/>
  <c r="N30" i="2"/>
  <c r="O30" i="2"/>
  <c r="O28" i="2"/>
  <c r="P30" i="2"/>
  <c r="P28" i="2"/>
  <c r="Q30" i="2"/>
  <c r="Q28" i="2"/>
  <c r="B30" i="2"/>
  <c r="B28" i="2"/>
  <c r="E32" i="2"/>
  <c r="L32" i="2"/>
  <c r="R32" i="2"/>
  <c r="E33" i="2"/>
  <c r="L33" i="2"/>
  <c r="R33" i="2"/>
  <c r="E34" i="2"/>
  <c r="L34" i="2"/>
  <c r="R34" i="2"/>
  <c r="E36" i="2"/>
  <c r="L36" i="2"/>
  <c r="E37" i="2"/>
  <c r="L37" i="2"/>
  <c r="E31" i="2"/>
  <c r="E30" i="2"/>
  <c r="Q22" i="2"/>
  <c r="Q23" i="2"/>
  <c r="R23" i="2"/>
  <c r="Q24" i="2"/>
  <c r="Q26" i="2"/>
  <c r="Q27" i="2"/>
  <c r="Q21" i="2"/>
  <c r="Q20" i="2"/>
  <c r="C25" i="2"/>
  <c r="D25" i="2"/>
  <c r="F25" i="2"/>
  <c r="G25" i="2"/>
  <c r="H25" i="2"/>
  <c r="I25" i="2"/>
  <c r="J25" i="2"/>
  <c r="J18" i="2"/>
  <c r="K25" i="2"/>
  <c r="M25" i="2"/>
  <c r="Q25" i="2"/>
  <c r="N25" i="2"/>
  <c r="O25" i="2"/>
  <c r="P25" i="2"/>
  <c r="P18" i="2"/>
  <c r="P49" i="2"/>
  <c r="B25" i="2"/>
  <c r="C20" i="2"/>
  <c r="C18" i="2"/>
  <c r="C49" i="2"/>
  <c r="D20" i="2"/>
  <c r="D18" i="2"/>
  <c r="D49" i="2"/>
  <c r="F20" i="2"/>
  <c r="F18" i="2"/>
  <c r="G20" i="2"/>
  <c r="G18" i="2"/>
  <c r="H20" i="2"/>
  <c r="H18" i="2"/>
  <c r="I20" i="2"/>
  <c r="I18" i="2"/>
  <c r="I49" i="2"/>
  <c r="J20" i="2"/>
  <c r="K20" i="2"/>
  <c r="M20" i="2"/>
  <c r="N20" i="2"/>
  <c r="N18" i="2"/>
  <c r="N49" i="2"/>
  <c r="O20" i="2"/>
  <c r="O18" i="2"/>
  <c r="O49" i="2"/>
  <c r="P20" i="2"/>
  <c r="B20" i="2"/>
  <c r="B18" i="2"/>
  <c r="E24" i="2"/>
  <c r="L24" i="2"/>
  <c r="R24" i="2"/>
  <c r="E26" i="2"/>
  <c r="L26" i="2"/>
  <c r="R26" i="2"/>
  <c r="E27" i="2"/>
  <c r="L27" i="2"/>
  <c r="R27" i="2"/>
  <c r="E22" i="2"/>
  <c r="L22" i="2"/>
  <c r="R22" i="2"/>
  <c r="E23" i="2"/>
  <c r="L23" i="2"/>
  <c r="E21" i="2"/>
  <c r="L21" i="2"/>
  <c r="R21" i="2"/>
  <c r="E25" i="2"/>
  <c r="L31" i="2"/>
  <c r="R31" i="2"/>
  <c r="M18" i="2"/>
  <c r="M49" i="2"/>
  <c r="L25" i="2"/>
  <c r="L30" i="2"/>
  <c r="R30" i="2"/>
  <c r="R28" i="2"/>
  <c r="J49" i="2"/>
  <c r="E20" i="2"/>
  <c r="E18" i="2"/>
  <c r="E49" i="2"/>
  <c r="E35" i="2"/>
  <c r="L35" i="2"/>
  <c r="R35" i="2"/>
  <c r="E28" i="2"/>
  <c r="K18" i="2"/>
  <c r="K49" i="2"/>
  <c r="Q18" i="2"/>
  <c r="Q49" i="2"/>
  <c r="R25" i="2"/>
  <c r="H49" i="2"/>
  <c r="R20" i="2"/>
  <c r="G49" i="2"/>
  <c r="F49" i="2"/>
  <c r="L20" i="2"/>
  <c r="L18" i="2"/>
  <c r="L28" i="2"/>
  <c r="B49" i="2"/>
  <c r="R18" i="2"/>
  <c r="R49" i="2"/>
  <c r="L49" i="2"/>
</calcChain>
</file>

<file path=xl/sharedStrings.xml><?xml version="1.0" encoding="utf-8"?>
<sst xmlns="http://schemas.openxmlformats.org/spreadsheetml/2006/main" count="75" uniqueCount="56">
  <si>
    <t>SECTOR PUBLICO NO FINANCIERO</t>
  </si>
  <si>
    <t>SEGURIDAD</t>
  </si>
  <si>
    <t>DOCENTES</t>
  </si>
  <si>
    <t>JUSTICIA</t>
  </si>
  <si>
    <t>Serv.</t>
  </si>
  <si>
    <t>Total</t>
  </si>
  <si>
    <t>SALUD</t>
  </si>
  <si>
    <t>VIAL</t>
  </si>
  <si>
    <t>GENERAL</t>
  </si>
  <si>
    <t>LEGISLATIVO</t>
  </si>
  <si>
    <t>AUTORIDADES</t>
  </si>
  <si>
    <t>RESTO</t>
  </si>
  <si>
    <t>SUBTOTAL</t>
  </si>
  <si>
    <t>CARGOS</t>
  </si>
  <si>
    <t>HORAS CATEDRAS</t>
  </si>
  <si>
    <t>PROVINCIA DE</t>
  </si>
  <si>
    <t>Policia</t>
  </si>
  <si>
    <t>Penitenciario</t>
  </si>
  <si>
    <t>Seguridad</t>
  </si>
  <si>
    <t>SUPERIORES</t>
  </si>
  <si>
    <t>Titulares e</t>
  </si>
  <si>
    <t>Suplentes</t>
  </si>
  <si>
    <t>EN HORAS</t>
  </si>
  <si>
    <t xml:space="preserve">TOTAL </t>
  </si>
  <si>
    <t>TOTAL</t>
  </si>
  <si>
    <t>Interinos</t>
  </si>
  <si>
    <t>Tilulares e</t>
  </si>
  <si>
    <t>DOCENTE</t>
  </si>
  <si>
    <t>a</t>
  </si>
  <si>
    <t>b</t>
  </si>
  <si>
    <t>a+b</t>
  </si>
  <si>
    <t>c</t>
  </si>
  <si>
    <t>d</t>
  </si>
  <si>
    <t>e</t>
  </si>
  <si>
    <t>f</t>
  </si>
  <si>
    <t>ADMINISTRACION PUBLICA NO FINANCIERA</t>
  </si>
  <si>
    <t xml:space="preserve">        ADMINISTRACION CENTRAL</t>
  </si>
  <si>
    <t xml:space="preserve">        ORGANISMOS DESCENTRALIZADOS</t>
  </si>
  <si>
    <t xml:space="preserve">        FONDOS FIDUCIARIOS Y CUENTAS ESPECIALES</t>
  </si>
  <si>
    <t xml:space="preserve">        INSTITUCIONES DE SEGURIDAD SOCIAL</t>
  </si>
  <si>
    <t>INSTITUTOS , EMPRESAS Y OTROS ENTES</t>
  </si>
  <si>
    <t xml:space="preserve">        INSTITUTOS DE OBRA SOCIAL</t>
  </si>
  <si>
    <t xml:space="preserve">        EMPRESAS Y OTROS ENTES</t>
  </si>
  <si>
    <t>(1) Permanente y Temporario: debe referir al personal cuyo costo laboral se encuentra imputado en el inciso 1 Gasto en Personal en la clasificación por Objeto del Gasto</t>
  </si>
  <si>
    <t>(2) Contratado: gasto referente a personal que se encuentra imputado en el inciso 3 Servicios No Personales de la clasificación por Objeto, como por ejemplo, pasantías o contratos de locación de obra. Debe incluirse el gasto dirigido a otro tipo de contratación de personal, aclararlo en una nota al pie</t>
  </si>
  <si>
    <t>Planilla Nº 11</t>
  </si>
  <si>
    <t>GASTOS EN PERSONAL (*)</t>
  </si>
  <si>
    <t>MES DE JUNIO Y MES DE DICIEMBRE</t>
  </si>
  <si>
    <t>Etapa: Devengado (**)</t>
  </si>
  <si>
    <t>En millones de $</t>
  </si>
  <si>
    <t>c+d+e+f</t>
  </si>
  <si>
    <t>PERMANENTE (1)</t>
  </si>
  <si>
    <t>TEMPORARIO (1)</t>
  </si>
  <si>
    <t>CONTRATADO (2))</t>
  </si>
  <si>
    <t>(*) se consigna el gasto total (sueldo básico, adicionales, asignaciones familiares, contribuciones patronales, entre otros). En el caso escalafón docente, incluir montos correspondientes al FONID y al Programa Nacional de Compensación Docente, en caso que corresponda</t>
  </si>
  <si>
    <t>(**) En caso en que la Provincia no utilice el Devengado, se tomará el Compromiso, Mandado u Ordenado a Pagar, según sea el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</si>
</sst>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1" formatCode="_ * #,##0.00_ ;_ * \-#,##0.00_ ;_ * &quot;-&quot;??_ ;_ @_ "/>
    <numFmt numFmtId="184" formatCode="_ * #,##0_ ;_ * \-#,##0_ ;_ * &quot;-&quot;??_ ;_ @_ "/>
  </numFmts>
  <fonts count="7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171" fontId="3" fillId="0" borderId="0" applyFont="0" applyFill="0" applyBorder="0" applyAlignment="0" applyProtection="0"/>
    <xf numFmtId="0" fontId="3" fillId="0" borderId="0"/>
    <xf numFmtId="0" fontId="2" fillId="0" borderId="0"/>
  </cellStyleXfs>
  <cellXfs count="32">
    <xf numFmtId="0" fontId="0" fillId="0" borderId="0" xfId="0"/>
    <xf numFmtId="0" fontId="4" fillId="2" borderId="0" xfId="2" applyFont="1" applyFill="1" applyAlignment="1">
      <alignment vertical="center"/>
    </xf>
    <xf numFmtId="0" fontId="5" fillId="2" borderId="0" xfId="2" applyFont="1" applyFill="1" applyAlignment="1">
      <alignment vertical="center"/>
    </xf>
    <xf numFmtId="0" fontId="6" fillId="2" borderId="0" xfId="2" applyFont="1" applyFill="1" applyAlignment="1">
      <alignment horizontal="right" vertical="center"/>
    </xf>
    <xf numFmtId="0" fontId="6" fillId="2" borderId="0" xfId="2" applyFont="1" applyFill="1" applyAlignment="1">
      <alignment vertical="center"/>
    </xf>
    <xf numFmtId="0" fontId="6" fillId="3" borderId="1" xfId="2" applyFont="1" applyFill="1" applyBorder="1" applyAlignment="1">
      <alignment vertical="center" wrapText="1"/>
    </xf>
    <xf numFmtId="0" fontId="6" fillId="3" borderId="1" xfId="2" applyFont="1" applyFill="1" applyBorder="1" applyAlignment="1">
      <alignment horizontal="center" vertical="center" wrapText="1"/>
    </xf>
    <xf numFmtId="0" fontId="5" fillId="2" borderId="0" xfId="2" applyFont="1" applyFill="1" applyAlignment="1">
      <alignment horizontal="center" vertical="center"/>
    </xf>
    <xf numFmtId="0" fontId="6" fillId="3" borderId="2" xfId="2" applyFont="1" applyFill="1" applyBorder="1" applyAlignment="1">
      <alignment horizontal="center" vertical="center" wrapText="1"/>
    </xf>
    <xf numFmtId="0" fontId="6" fillId="3" borderId="2" xfId="2" applyFont="1" applyFill="1" applyBorder="1" applyAlignment="1">
      <alignment vertical="center" wrapText="1"/>
    </xf>
    <xf numFmtId="0" fontId="5" fillId="2" borderId="0" xfId="2" applyFont="1" applyFill="1" applyBorder="1" applyAlignment="1">
      <alignment horizontal="center" vertical="center"/>
    </xf>
    <xf numFmtId="0" fontId="6" fillId="3" borderId="0" xfId="2" applyFont="1" applyFill="1" applyBorder="1" applyAlignment="1">
      <alignment horizontal="center" vertical="center" wrapText="1"/>
    </xf>
    <xf numFmtId="0" fontId="6" fillId="3" borderId="3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vertical="center"/>
    </xf>
    <xf numFmtId="0" fontId="5" fillId="2" borderId="5" xfId="2" applyFont="1" applyFill="1" applyBorder="1" applyAlignment="1">
      <alignment vertical="center"/>
    </xf>
    <xf numFmtId="0" fontId="6" fillId="2" borderId="5" xfId="2" applyFont="1" applyFill="1" applyBorder="1" applyAlignment="1">
      <alignment vertical="center"/>
    </xf>
    <xf numFmtId="0" fontId="5" fillId="2" borderId="6" xfId="2" applyFont="1" applyFill="1" applyBorder="1" applyAlignment="1">
      <alignment vertical="center"/>
    </xf>
    <xf numFmtId="0" fontId="6" fillId="2" borderId="6" xfId="2" applyFont="1" applyFill="1" applyBorder="1" applyAlignment="1">
      <alignment vertical="center"/>
    </xf>
    <xf numFmtId="0" fontId="1" fillId="0" borderId="0" xfId="3" applyFont="1" applyFill="1" applyAlignment="1">
      <alignment horizontal="left" vertical="center"/>
    </xf>
    <xf numFmtId="184" fontId="5" fillId="2" borderId="2" xfId="1" applyNumberFormat="1" applyFont="1" applyFill="1" applyBorder="1" applyAlignment="1">
      <alignment vertical="center"/>
    </xf>
    <xf numFmtId="184" fontId="5" fillId="2" borderId="4" xfId="1" applyNumberFormat="1" applyFont="1" applyFill="1" applyBorder="1" applyAlignment="1">
      <alignment vertical="center"/>
    </xf>
    <xf numFmtId="184" fontId="6" fillId="2" borderId="4" xfId="1" applyNumberFormat="1" applyFont="1" applyFill="1" applyBorder="1" applyAlignment="1">
      <alignment horizontal="center" vertical="center"/>
    </xf>
    <xf numFmtId="184" fontId="6" fillId="2" borderId="2" xfId="1" applyNumberFormat="1" applyFont="1" applyFill="1" applyBorder="1" applyAlignment="1">
      <alignment horizontal="center" vertical="center"/>
    </xf>
    <xf numFmtId="184" fontId="5" fillId="2" borderId="0" xfId="2" applyNumberFormat="1" applyFont="1" applyFill="1" applyAlignment="1">
      <alignment vertical="center"/>
    </xf>
    <xf numFmtId="0" fontId="6" fillId="3" borderId="7" xfId="2" applyFont="1" applyFill="1" applyBorder="1" applyAlignment="1">
      <alignment horizontal="center" vertical="center" wrapText="1"/>
    </xf>
    <xf numFmtId="0" fontId="6" fillId="3" borderId="8" xfId="2" applyFont="1" applyFill="1" applyBorder="1" applyAlignment="1">
      <alignment horizontal="center" vertical="center" wrapText="1"/>
    </xf>
    <xf numFmtId="0" fontId="6" fillId="3" borderId="1" xfId="2" applyFont="1" applyFill="1" applyBorder="1" applyAlignment="1">
      <alignment horizontal="center" vertical="center" wrapText="1"/>
    </xf>
    <xf numFmtId="0" fontId="6" fillId="3" borderId="2" xfId="2" applyFont="1" applyFill="1" applyBorder="1" applyAlignment="1">
      <alignment horizontal="center" vertical="center" wrapText="1"/>
    </xf>
    <xf numFmtId="0" fontId="6" fillId="3" borderId="9" xfId="2" applyFont="1" applyFill="1" applyBorder="1" applyAlignment="1">
      <alignment horizontal="center" vertical="center" wrapText="1"/>
    </xf>
    <xf numFmtId="0" fontId="6" fillId="3" borderId="6" xfId="2" applyFont="1" applyFill="1" applyBorder="1" applyAlignment="1">
      <alignment horizontal="center" vertical="center" wrapText="1"/>
    </xf>
    <xf numFmtId="0" fontId="6" fillId="3" borderId="10" xfId="2" applyFont="1" applyFill="1" applyBorder="1" applyAlignment="1">
      <alignment horizontal="center" vertical="center" wrapText="1"/>
    </xf>
    <xf numFmtId="0" fontId="6" fillId="3" borderId="11" xfId="2" applyFont="1" applyFill="1" applyBorder="1" applyAlignment="1">
      <alignment horizontal="center" vertical="center" wrapText="1"/>
    </xf>
  </cellXfs>
  <cellStyles count="4">
    <cellStyle name="Millares" xfId="1" builtinId="3"/>
    <cellStyle name="Normal" xfId="0" builtinId="0"/>
    <cellStyle name="Normal 2" xfId="2"/>
    <cellStyle name="Normal_1998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676275</xdr:colOff>
      <xdr:row>5</xdr:row>
      <xdr:rowOff>28575</xdr:rowOff>
    </xdr:to>
    <xdr:pic>
      <xdr:nvPicPr>
        <xdr:cNvPr id="1049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3400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NCFP/Recursos/Proyrena/Anual/2002/Alt4_Proy20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o. a partir del impuesto"/>
      <sheetName val="Datos"/>
      <sheetName val="COP FED"/>
      <sheetName val="B"/>
      <sheetName val="K"/>
      <sheetName val="X"/>
      <sheetName val="W"/>
      <sheetName val="H"/>
      <sheetName val="U"/>
      <sheetName val="E"/>
      <sheetName val="P"/>
      <sheetName val="Y"/>
      <sheetName val="L"/>
      <sheetName val="F"/>
      <sheetName val="M"/>
      <sheetName val="N"/>
      <sheetName val="Q"/>
      <sheetName val="R"/>
      <sheetName val="A"/>
      <sheetName val="J"/>
      <sheetName val="D"/>
      <sheetName val="Z"/>
      <sheetName val="S"/>
      <sheetName val="G"/>
      <sheetName val="T"/>
      <sheetName val="22 PCIAS"/>
      <sheetName val="V"/>
      <sheetName val="23PCIAS"/>
      <sheetName val="C"/>
      <sheetName val="24PCIAS"/>
      <sheetName val="PCIA_REG"/>
      <sheetName val="CONTROL"/>
      <sheetName val="DIFERENCIAS"/>
      <sheetName val="Tesoro Nacional"/>
      <sheetName val="SIJP"/>
      <sheetName val="Fondo ATN"/>
      <sheetName val="Coop. Eléct."/>
      <sheetName val="C.F.E.E."/>
      <sheetName val="Total"/>
      <sheetName val="DIF_COMPROMISO_PROY_REG_MES"/>
      <sheetName val="DIF_COMPROMISO_PROY_PCIA_REG"/>
      <sheetName val="COMP_AGREG_COMPROMISO_DIST"/>
      <sheetName val="Dif_R_PrEjec"/>
      <sheetName val="Alt4_Proy2002"/>
    </sheetNames>
    <sheetDataSet>
      <sheetData sheetId="0" refreshError="1"/>
      <sheetData sheetId="1"/>
      <sheetData sheetId="2" refreshError="1">
        <row r="1">
          <cell r="A1" t="str">
            <v>DIRECCION NACIONAL DE</v>
          </cell>
        </row>
        <row r="2">
          <cell r="A2" t="str">
            <v>COORDINACION FISCAL</v>
          </cell>
        </row>
        <row r="3">
          <cell r="A3" t="str">
            <v>CON LAS PROVINCIAS</v>
          </cell>
        </row>
        <row r="5">
          <cell r="A5" t="str">
            <v xml:space="preserve">DISTRIBUCION DE RECURSOS COPARTICIPADOS </v>
          </cell>
        </row>
        <row r="6">
          <cell r="A6" t="str">
            <v>Excluye la vigencia del financiamiento del SIJP por $ 2154 millones (Ley 25082 Art. 3°)</v>
          </cell>
        </row>
        <row r="8">
          <cell r="A8" t="str">
            <v>AÑO 2002 (*)</v>
          </cell>
        </row>
        <row r="10">
          <cell r="A10" t="str">
            <v>- En miles de Pesos -</v>
          </cell>
        </row>
        <row r="15">
          <cell r="A15" t="str">
            <v>PROVINCIA</v>
          </cell>
          <cell r="B15" t="str">
            <v>ENERO</v>
          </cell>
          <cell r="C15" t="str">
            <v>FEBRERO</v>
          </cell>
          <cell r="D15" t="str">
            <v>MARZO</v>
          </cell>
          <cell r="E15" t="str">
            <v>ABRIL</v>
          </cell>
          <cell r="F15" t="str">
            <v>MAYO</v>
          </cell>
          <cell r="G15" t="str">
            <v>JUNIO</v>
          </cell>
          <cell r="H15" t="str">
            <v>JULIO</v>
          </cell>
          <cell r="I15" t="str">
            <v>AGOSTO</v>
          </cell>
          <cell r="J15" t="str">
            <v>SETIEMBRE</v>
          </cell>
          <cell r="K15" t="str">
            <v>OCTUBRE</v>
          </cell>
          <cell r="L15" t="str">
            <v>NOVIEMBRE</v>
          </cell>
          <cell r="M15" t="str">
            <v>DICIEMBRE</v>
          </cell>
          <cell r="N15" t="str">
            <v>TOTAL</v>
          </cell>
        </row>
        <row r="19">
          <cell r="A19" t="str">
            <v>BUENOS AIRES</v>
          </cell>
          <cell r="B19">
            <v>199118.5</v>
          </cell>
          <cell r="C19">
            <v>176756.6</v>
          </cell>
          <cell r="D19">
            <v>172078.8</v>
          </cell>
          <cell r="E19">
            <v>163054.20000000001</v>
          </cell>
          <cell r="F19">
            <v>186409.3</v>
          </cell>
          <cell r="G19">
            <v>210500.1</v>
          </cell>
          <cell r="H19">
            <v>177983.8</v>
          </cell>
          <cell r="I19">
            <v>184743.7</v>
          </cell>
          <cell r="J19">
            <v>181129.1</v>
          </cell>
          <cell r="K19">
            <v>192775.4</v>
          </cell>
          <cell r="L19">
            <v>198727.7</v>
          </cell>
          <cell r="M19">
            <v>198239.7</v>
          </cell>
          <cell r="N19">
            <v>2241516.9</v>
          </cell>
        </row>
        <row r="20">
          <cell r="A20" t="str">
            <v>CATAMARCA</v>
          </cell>
          <cell r="B20">
            <v>24974.400000000001</v>
          </cell>
          <cell r="C20">
            <v>22169.7</v>
          </cell>
          <cell r="D20">
            <v>21583</v>
          </cell>
          <cell r="E20">
            <v>20451.099999999999</v>
          </cell>
          <cell r="F20">
            <v>23380.400000000001</v>
          </cell>
          <cell r="G20">
            <v>26402</v>
          </cell>
          <cell r="H20">
            <v>22323.599999999999</v>
          </cell>
          <cell r="I20">
            <v>23171.5</v>
          </cell>
          <cell r="J20">
            <v>22718.1</v>
          </cell>
          <cell r="K20">
            <v>24178.799999999999</v>
          </cell>
          <cell r="L20">
            <v>24925.4</v>
          </cell>
          <cell r="M20">
            <v>24864.2</v>
          </cell>
          <cell r="N20">
            <v>281142.2</v>
          </cell>
        </row>
        <row r="21">
          <cell r="A21" t="str">
            <v>CORDOBA</v>
          </cell>
          <cell r="B21">
            <v>80512</v>
          </cell>
          <cell r="C21">
            <v>71470.100000000006</v>
          </cell>
          <cell r="D21">
            <v>69578.7</v>
          </cell>
          <cell r="E21">
            <v>65929.600000000006</v>
          </cell>
          <cell r="F21">
            <v>75373.100000000006</v>
          </cell>
          <cell r="G21">
            <v>85114</v>
          </cell>
          <cell r="H21">
            <v>71966.3</v>
          </cell>
          <cell r="I21">
            <v>74699.600000000006</v>
          </cell>
          <cell r="J21">
            <v>73238.100000000006</v>
          </cell>
          <cell r="K21">
            <v>77947.199999999997</v>
          </cell>
          <cell r="L21">
            <v>80353.899999999994</v>
          </cell>
          <cell r="M21">
            <v>80156.600000000006</v>
          </cell>
          <cell r="N21">
            <v>906339.2</v>
          </cell>
        </row>
        <row r="22">
          <cell r="A22" t="str">
            <v>CORRIENTES</v>
          </cell>
          <cell r="B22">
            <v>33706.699999999997</v>
          </cell>
          <cell r="C22">
            <v>29921.3</v>
          </cell>
          <cell r="D22">
            <v>29129.5</v>
          </cell>
          <cell r="E22">
            <v>27601.8</v>
          </cell>
          <cell r="F22">
            <v>31555.3</v>
          </cell>
          <cell r="G22">
            <v>35633.4</v>
          </cell>
          <cell r="H22">
            <v>30129.1</v>
          </cell>
          <cell r="I22">
            <v>31273.4</v>
          </cell>
          <cell r="J22">
            <v>30661.5</v>
          </cell>
          <cell r="K22">
            <v>32633</v>
          </cell>
          <cell r="L22">
            <v>33640.6</v>
          </cell>
          <cell r="M22">
            <v>33558</v>
          </cell>
          <cell r="N22">
            <v>379443.6</v>
          </cell>
        </row>
        <row r="23">
          <cell r="A23" t="str">
            <v>CHACO</v>
          </cell>
          <cell r="B23">
            <v>45233.4</v>
          </cell>
          <cell r="C23">
            <v>40153.5</v>
          </cell>
          <cell r="D23">
            <v>39090.800000000003</v>
          </cell>
          <cell r="E23">
            <v>37040.699999999997</v>
          </cell>
          <cell r="F23">
            <v>42346.3</v>
          </cell>
          <cell r="G23">
            <v>47818.9</v>
          </cell>
          <cell r="H23">
            <v>40432.300000000003</v>
          </cell>
          <cell r="I23">
            <v>41967.9</v>
          </cell>
          <cell r="J23">
            <v>41146.800000000003</v>
          </cell>
          <cell r="K23">
            <v>43792.4</v>
          </cell>
          <cell r="L23">
            <v>45144.6</v>
          </cell>
          <cell r="M23">
            <v>45033.8</v>
          </cell>
          <cell r="N23">
            <v>509201.4</v>
          </cell>
        </row>
        <row r="24">
          <cell r="A24" t="str">
            <v>CHUBUT</v>
          </cell>
          <cell r="B24">
            <v>14339.9</v>
          </cell>
          <cell r="C24">
            <v>12729.5</v>
          </cell>
          <cell r="D24">
            <v>12392.6</v>
          </cell>
          <cell r="E24">
            <v>11742.7</v>
          </cell>
          <cell r="F24">
            <v>13424.6</v>
          </cell>
          <cell r="G24">
            <v>15159.6</v>
          </cell>
          <cell r="H24">
            <v>12817.9</v>
          </cell>
          <cell r="I24">
            <v>13304.7</v>
          </cell>
          <cell r="J24">
            <v>13044.4</v>
          </cell>
          <cell r="K24">
            <v>13883.1</v>
          </cell>
          <cell r="L24">
            <v>14311.8</v>
          </cell>
          <cell r="M24">
            <v>14276.6</v>
          </cell>
          <cell r="N24">
            <v>161427.39999999997</v>
          </cell>
        </row>
        <row r="25">
          <cell r="A25" t="str">
            <v>ENTRE RIOS</v>
          </cell>
          <cell r="B25">
            <v>44272.800000000003</v>
          </cell>
          <cell r="C25">
            <v>39300.800000000003</v>
          </cell>
          <cell r="D25">
            <v>38260.699999999997</v>
          </cell>
          <cell r="E25">
            <v>36254.1</v>
          </cell>
          <cell r="F25">
            <v>41447</v>
          </cell>
          <cell r="G25">
            <v>46803.5</v>
          </cell>
          <cell r="H25">
            <v>39573.699999999997</v>
          </cell>
          <cell r="I25">
            <v>41076.699999999997</v>
          </cell>
          <cell r="J25">
            <v>40273</v>
          </cell>
          <cell r="K25">
            <v>42862.5</v>
          </cell>
          <cell r="L25">
            <v>44185.9</v>
          </cell>
          <cell r="M25">
            <v>44077.4</v>
          </cell>
          <cell r="N25">
            <v>498388.10000000003</v>
          </cell>
        </row>
        <row r="26">
          <cell r="A26" t="str">
            <v>FORMOSA</v>
          </cell>
          <cell r="B26">
            <v>33008.199999999997</v>
          </cell>
          <cell r="C26">
            <v>29301.200000000001</v>
          </cell>
          <cell r="D26">
            <v>28525.7</v>
          </cell>
          <cell r="E26">
            <v>27029.7</v>
          </cell>
          <cell r="F26">
            <v>30901.3</v>
          </cell>
          <cell r="G26">
            <v>34894.9</v>
          </cell>
          <cell r="H26">
            <v>29504.6</v>
          </cell>
          <cell r="I26">
            <v>30625.200000000001</v>
          </cell>
          <cell r="J26">
            <v>30026</v>
          </cell>
          <cell r="K26">
            <v>31956.7</v>
          </cell>
          <cell r="L26">
            <v>32943.4</v>
          </cell>
          <cell r="M26">
            <v>32862.5</v>
          </cell>
          <cell r="N26">
            <v>371579.4</v>
          </cell>
        </row>
        <row r="27">
          <cell r="A27" t="str">
            <v>JUJUY</v>
          </cell>
          <cell r="B27">
            <v>25760.3</v>
          </cell>
          <cell r="C27">
            <v>22867.3</v>
          </cell>
          <cell r="D27">
            <v>22262.2</v>
          </cell>
          <cell r="E27">
            <v>21094.6</v>
          </cell>
          <cell r="F27">
            <v>24116.1</v>
          </cell>
          <cell r="G27">
            <v>27232.799999999999</v>
          </cell>
          <cell r="H27">
            <v>23026.1</v>
          </cell>
          <cell r="I27">
            <v>23900.6</v>
          </cell>
          <cell r="J27">
            <v>23433</v>
          </cell>
          <cell r="K27">
            <v>24939.7</v>
          </cell>
          <cell r="L27">
            <v>25709.8</v>
          </cell>
          <cell r="M27">
            <v>25646.6</v>
          </cell>
          <cell r="N27">
            <v>289989.09999999998</v>
          </cell>
        </row>
        <row r="28">
          <cell r="A28" t="str">
            <v>LA PAMPA</v>
          </cell>
          <cell r="B28">
            <v>17028</v>
          </cell>
          <cell r="C28">
            <v>15115.7</v>
          </cell>
          <cell r="D28">
            <v>14715.7</v>
          </cell>
          <cell r="E28">
            <v>13943.9</v>
          </cell>
          <cell r="F28">
            <v>15941.2</v>
          </cell>
          <cell r="G28">
            <v>18001.3</v>
          </cell>
          <cell r="H28">
            <v>15220.6</v>
          </cell>
          <cell r="I28">
            <v>15798.7</v>
          </cell>
          <cell r="J28">
            <v>15489.6</v>
          </cell>
          <cell r="K28">
            <v>16485.599999999999</v>
          </cell>
          <cell r="L28">
            <v>16994.599999999999</v>
          </cell>
          <cell r="M28">
            <v>16952.900000000001</v>
          </cell>
          <cell r="N28">
            <v>191687.80000000002</v>
          </cell>
        </row>
        <row r="29">
          <cell r="A29" t="str">
            <v>LA RIOJA</v>
          </cell>
          <cell r="B29">
            <v>18774.5</v>
          </cell>
          <cell r="C29">
            <v>16666</v>
          </cell>
          <cell r="D29">
            <v>16225</v>
          </cell>
          <cell r="E29">
            <v>15374</v>
          </cell>
          <cell r="F29">
            <v>17576.2</v>
          </cell>
          <cell r="G29">
            <v>19847.599999999999</v>
          </cell>
          <cell r="H29">
            <v>16781.7</v>
          </cell>
          <cell r="I29">
            <v>17419.099999999999</v>
          </cell>
          <cell r="J29">
            <v>17078.3</v>
          </cell>
          <cell r="K29">
            <v>18176.400000000001</v>
          </cell>
          <cell r="L29">
            <v>18737.599999999999</v>
          </cell>
          <cell r="M29">
            <v>18691.599999999999</v>
          </cell>
          <cell r="N29">
            <v>211347.99999999997</v>
          </cell>
        </row>
        <row r="30">
          <cell r="A30" t="str">
            <v>MENDOZA</v>
          </cell>
          <cell r="B30">
            <v>37810.9</v>
          </cell>
          <cell r="C30">
            <v>33564.6</v>
          </cell>
          <cell r="D30">
            <v>32676.3</v>
          </cell>
          <cell r="E30">
            <v>30962.6</v>
          </cell>
          <cell r="F30">
            <v>35397.599999999999</v>
          </cell>
          <cell r="G30">
            <v>39972.199999999997</v>
          </cell>
          <cell r="H30">
            <v>33797.599999999999</v>
          </cell>
          <cell r="I30">
            <v>35081.300000000003</v>
          </cell>
          <cell r="J30">
            <v>34394.9</v>
          </cell>
          <cell r="K30">
            <v>36606.400000000001</v>
          </cell>
          <cell r="L30">
            <v>37736.699999999997</v>
          </cell>
          <cell r="M30">
            <v>37644.1</v>
          </cell>
          <cell r="N30">
            <v>425645.20000000007</v>
          </cell>
        </row>
        <row r="31">
          <cell r="A31" t="str">
            <v>MISIONES</v>
          </cell>
          <cell r="B31">
            <v>29951.8</v>
          </cell>
          <cell r="C31">
            <v>26588.1</v>
          </cell>
          <cell r="D31">
            <v>25884.5</v>
          </cell>
          <cell r="E31">
            <v>24527</v>
          </cell>
          <cell r="F31">
            <v>28040.1</v>
          </cell>
          <cell r="G31">
            <v>31663.9</v>
          </cell>
          <cell r="H31">
            <v>26772.7</v>
          </cell>
          <cell r="I31">
            <v>27789.599999999999</v>
          </cell>
          <cell r="J31">
            <v>27245.8</v>
          </cell>
          <cell r="K31">
            <v>28997.7</v>
          </cell>
          <cell r="L31">
            <v>29893.1</v>
          </cell>
          <cell r="M31">
            <v>29819.7</v>
          </cell>
          <cell r="N31">
            <v>337174</v>
          </cell>
        </row>
        <row r="32">
          <cell r="A32" t="str">
            <v>NEUQUEN</v>
          </cell>
          <cell r="B32">
            <v>15737.1</v>
          </cell>
          <cell r="C32">
            <v>13969.7</v>
          </cell>
          <cell r="D32">
            <v>13600</v>
          </cell>
          <cell r="E32">
            <v>12886.8</v>
          </cell>
          <cell r="F32">
            <v>14732.6</v>
          </cell>
          <cell r="G32">
            <v>16636.599999999999</v>
          </cell>
          <cell r="H32">
            <v>14066.7</v>
          </cell>
          <cell r="I32">
            <v>14601</v>
          </cell>
          <cell r="J32">
            <v>14315.3</v>
          </cell>
          <cell r="K32">
            <v>15235.8</v>
          </cell>
          <cell r="L32">
            <v>15706.2</v>
          </cell>
          <cell r="M32">
            <v>15667.6</v>
          </cell>
          <cell r="N32">
            <v>177155.40000000002</v>
          </cell>
        </row>
        <row r="33">
          <cell r="A33" t="str">
            <v>RIO NEGRO</v>
          </cell>
          <cell r="B33">
            <v>22878.7</v>
          </cell>
          <cell r="C33">
            <v>20309.3</v>
          </cell>
          <cell r="D33">
            <v>19771.8</v>
          </cell>
          <cell r="E33">
            <v>18734.900000000001</v>
          </cell>
          <cell r="F33">
            <v>21418.400000000001</v>
          </cell>
          <cell r="G33">
            <v>24186.400000000001</v>
          </cell>
          <cell r="H33">
            <v>20450.3</v>
          </cell>
          <cell r="I33">
            <v>21227</v>
          </cell>
          <cell r="J33">
            <v>20811.7</v>
          </cell>
          <cell r="K33">
            <v>22149.8</v>
          </cell>
          <cell r="L33">
            <v>22833.8</v>
          </cell>
          <cell r="M33">
            <v>22777.7</v>
          </cell>
          <cell r="N33">
            <v>257549.8</v>
          </cell>
        </row>
        <row r="34">
          <cell r="A34" t="str">
            <v>SALTA</v>
          </cell>
          <cell r="B34">
            <v>34754.6</v>
          </cell>
          <cell r="C34">
            <v>30851.5</v>
          </cell>
          <cell r="D34">
            <v>30035</v>
          </cell>
          <cell r="E34">
            <v>28459.9</v>
          </cell>
          <cell r="F34">
            <v>32536.3</v>
          </cell>
          <cell r="G34">
            <v>36741.199999999997</v>
          </cell>
          <cell r="H34">
            <v>31065.7</v>
          </cell>
          <cell r="I34">
            <v>32245.599999999999</v>
          </cell>
          <cell r="J34">
            <v>31614.7</v>
          </cell>
          <cell r="K34">
            <v>33647.5</v>
          </cell>
          <cell r="L34">
            <v>34686.400000000001</v>
          </cell>
          <cell r="M34">
            <v>34601.199999999997</v>
          </cell>
          <cell r="N34">
            <v>391239.60000000003</v>
          </cell>
        </row>
        <row r="35">
          <cell r="A35" t="str">
            <v>SAN JUAN</v>
          </cell>
          <cell r="B35">
            <v>30650.400000000001</v>
          </cell>
          <cell r="C35">
            <v>27208.2</v>
          </cell>
          <cell r="D35">
            <v>26488.2</v>
          </cell>
          <cell r="E35">
            <v>25099</v>
          </cell>
          <cell r="F35">
            <v>28694.1</v>
          </cell>
          <cell r="G35">
            <v>32402.400000000001</v>
          </cell>
          <cell r="H35">
            <v>27397.200000000001</v>
          </cell>
          <cell r="I35">
            <v>28437.7</v>
          </cell>
          <cell r="J35">
            <v>27881.3</v>
          </cell>
          <cell r="K35">
            <v>29674</v>
          </cell>
          <cell r="L35">
            <v>30590.3</v>
          </cell>
          <cell r="M35">
            <v>30515.200000000001</v>
          </cell>
          <cell r="N35">
            <v>345038</v>
          </cell>
        </row>
        <row r="36">
          <cell r="A36" t="str">
            <v>SAN LUIS</v>
          </cell>
          <cell r="B36">
            <v>20695.599999999999</v>
          </cell>
          <cell r="C36">
            <v>18371.400000000001</v>
          </cell>
          <cell r="D36">
            <v>17885.2</v>
          </cell>
          <cell r="E36">
            <v>16947.2</v>
          </cell>
          <cell r="F36">
            <v>19374.599999999999</v>
          </cell>
          <cell r="G36">
            <v>21878.6</v>
          </cell>
          <cell r="H36">
            <v>18498.900000000001</v>
          </cell>
          <cell r="I36">
            <v>19201.5</v>
          </cell>
          <cell r="J36">
            <v>18825.8</v>
          </cell>
          <cell r="K36">
            <v>20036.3</v>
          </cell>
          <cell r="L36">
            <v>20655</v>
          </cell>
          <cell r="M36">
            <v>20604.3</v>
          </cell>
          <cell r="N36">
            <v>232974.39999999997</v>
          </cell>
        </row>
        <row r="37">
          <cell r="A37" t="str">
            <v>SANTA CRUZ</v>
          </cell>
          <cell r="B37">
            <v>14339.9</v>
          </cell>
          <cell r="C37">
            <v>12729.5</v>
          </cell>
          <cell r="D37">
            <v>12392.6</v>
          </cell>
          <cell r="E37">
            <v>11742.7</v>
          </cell>
          <cell r="F37">
            <v>13424.6</v>
          </cell>
          <cell r="G37">
            <v>15159.6</v>
          </cell>
          <cell r="H37">
            <v>12817.9</v>
          </cell>
          <cell r="I37">
            <v>13304.7</v>
          </cell>
          <cell r="J37">
            <v>13044.4</v>
          </cell>
          <cell r="K37">
            <v>13883.1</v>
          </cell>
          <cell r="L37">
            <v>14311.8</v>
          </cell>
          <cell r="M37">
            <v>14276.6</v>
          </cell>
          <cell r="N37">
            <v>161427.39999999997</v>
          </cell>
        </row>
        <row r="38">
          <cell r="A38" t="str">
            <v>SANTA FE</v>
          </cell>
          <cell r="B38">
            <v>81035.899999999994</v>
          </cell>
          <cell r="C38">
            <v>71935.199999999997</v>
          </cell>
          <cell r="D38">
            <v>70031.399999999994</v>
          </cell>
          <cell r="E38">
            <v>66358.7</v>
          </cell>
          <cell r="F38">
            <v>75863.600000000006</v>
          </cell>
          <cell r="G38">
            <v>85667.9</v>
          </cell>
          <cell r="H38">
            <v>72434.600000000006</v>
          </cell>
          <cell r="I38">
            <v>75185.7</v>
          </cell>
          <cell r="J38">
            <v>73714.7</v>
          </cell>
          <cell r="K38">
            <v>78454.399999999994</v>
          </cell>
          <cell r="L38">
            <v>80876.800000000003</v>
          </cell>
          <cell r="M38">
            <v>80678.3</v>
          </cell>
          <cell r="N38">
            <v>912237.2</v>
          </cell>
        </row>
        <row r="39">
          <cell r="A39" t="str">
            <v>SANTIAGO DEL ESTERO</v>
          </cell>
          <cell r="B39">
            <v>37461.599999999999</v>
          </cell>
          <cell r="C39">
            <v>33254.5</v>
          </cell>
          <cell r="D39">
            <v>32374.5</v>
          </cell>
          <cell r="E39">
            <v>30676.6</v>
          </cell>
          <cell r="F39">
            <v>35070.6</v>
          </cell>
          <cell r="G39">
            <v>39602.9</v>
          </cell>
          <cell r="H39">
            <v>33485.4</v>
          </cell>
          <cell r="I39">
            <v>34757.199999999997</v>
          </cell>
          <cell r="J39">
            <v>34077.199999999997</v>
          </cell>
          <cell r="K39">
            <v>36268.300000000003</v>
          </cell>
          <cell r="L39">
            <v>37388.1</v>
          </cell>
          <cell r="M39">
            <v>37296.300000000003</v>
          </cell>
          <cell r="N39">
            <v>421713.19999999995</v>
          </cell>
        </row>
        <row r="40">
          <cell r="A40" t="str">
            <v>TUCUMAN</v>
          </cell>
          <cell r="B40">
            <v>43137.599999999999</v>
          </cell>
          <cell r="C40">
            <v>38293.1</v>
          </cell>
          <cell r="D40">
            <v>37279.699999999997</v>
          </cell>
          <cell r="E40">
            <v>35324.6</v>
          </cell>
          <cell r="F40">
            <v>40384.300000000003</v>
          </cell>
          <cell r="G40">
            <v>45603.4</v>
          </cell>
          <cell r="H40">
            <v>38559</v>
          </cell>
          <cell r="I40">
            <v>40023.4</v>
          </cell>
          <cell r="J40">
            <v>39240.400000000001</v>
          </cell>
          <cell r="K40">
            <v>41763.5</v>
          </cell>
          <cell r="L40">
            <v>43053</v>
          </cell>
          <cell r="M40">
            <v>42947.3</v>
          </cell>
          <cell r="N40">
            <v>485609.3</v>
          </cell>
        </row>
        <row r="41">
          <cell r="A41" t="str">
            <v>ACUM. BS. AS. - TUCUMAN</v>
          </cell>
          <cell r="B41">
            <v>905182.8</v>
          </cell>
          <cell r="C41">
            <v>803526.79999999993</v>
          </cell>
          <cell r="D41">
            <v>782261.89999999991</v>
          </cell>
          <cell r="E41">
            <v>741236.39999999979</v>
          </cell>
          <cell r="F41">
            <v>847407.59999999986</v>
          </cell>
          <cell r="G41">
            <v>956923.20000000007</v>
          </cell>
          <cell r="H41">
            <v>809105.69999999984</v>
          </cell>
          <cell r="I41">
            <v>839835.79999999993</v>
          </cell>
          <cell r="J41">
            <v>823404.10000000009</v>
          </cell>
          <cell r="K41">
            <v>876347.60000000009</v>
          </cell>
          <cell r="L41">
            <v>903406.5</v>
          </cell>
          <cell r="M41">
            <v>901188.2</v>
          </cell>
          <cell r="N41">
            <v>10189826.6</v>
          </cell>
        </row>
        <row r="42">
          <cell r="A42" t="str">
            <v>TIERRA DEL FUEGO</v>
          </cell>
          <cell r="B42">
            <v>11517.1</v>
          </cell>
          <cell r="C42">
            <v>10261.200000000001</v>
          </cell>
          <cell r="D42">
            <v>9998.5</v>
          </cell>
          <cell r="E42">
            <v>9491.6</v>
          </cell>
          <cell r="F42">
            <v>10803.3</v>
          </cell>
          <cell r="G42">
            <v>12156.3</v>
          </cell>
          <cell r="H42">
            <v>10330.1</v>
          </cell>
          <cell r="I42">
            <v>10709.8</v>
          </cell>
          <cell r="J42">
            <v>10506.8</v>
          </cell>
          <cell r="K42">
            <v>11160.9</v>
          </cell>
          <cell r="L42">
            <v>11495.2</v>
          </cell>
          <cell r="M42">
            <v>11467.8</v>
          </cell>
          <cell r="N42">
            <v>129898.6</v>
          </cell>
        </row>
        <row r="43">
          <cell r="A43" t="str">
            <v>ACUM. BS. AS. - TIERRA DEL FUEGO</v>
          </cell>
          <cell r="B43">
            <v>916699.9</v>
          </cell>
          <cell r="C43">
            <v>813787.99999999988</v>
          </cell>
          <cell r="D43">
            <v>792260.39999999991</v>
          </cell>
          <cell r="E43">
            <v>750727.99999999977</v>
          </cell>
          <cell r="F43">
            <v>858210.89999999991</v>
          </cell>
          <cell r="G43">
            <v>969079.50000000012</v>
          </cell>
          <cell r="H43">
            <v>819435.79999999981</v>
          </cell>
          <cell r="I43">
            <v>850545.6</v>
          </cell>
          <cell r="J43">
            <v>833910.90000000014</v>
          </cell>
          <cell r="K43">
            <v>887508.50000000012</v>
          </cell>
          <cell r="L43">
            <v>914901.7</v>
          </cell>
          <cell r="M43">
            <v>912656</v>
          </cell>
          <cell r="N43">
            <v>10319725.199999999</v>
          </cell>
        </row>
        <row r="44">
          <cell r="A44" t="str">
            <v>TRANSF.SERV.(TOTAL JURISD. EXCL. T.F)</v>
          </cell>
          <cell r="B44">
            <v>107987.4</v>
          </cell>
          <cell r="C44">
            <v>107987.4</v>
          </cell>
          <cell r="D44">
            <v>107987.4</v>
          </cell>
          <cell r="E44">
            <v>107987.4</v>
          </cell>
          <cell r="F44">
            <v>107987.4</v>
          </cell>
          <cell r="G44">
            <v>107987.4</v>
          </cell>
          <cell r="H44">
            <v>107987.4</v>
          </cell>
          <cell r="I44">
            <v>107987.4</v>
          </cell>
          <cell r="J44">
            <v>107987.4</v>
          </cell>
          <cell r="K44">
            <v>107987.4</v>
          </cell>
          <cell r="L44">
            <v>107987.4</v>
          </cell>
          <cell r="M44">
            <v>107987.4</v>
          </cell>
          <cell r="N44">
            <v>1295848.7999999998</v>
          </cell>
        </row>
        <row r="45">
          <cell r="A45" t="str">
            <v>TRANSF. SERV. (TIERRA DEL FUEGO)</v>
          </cell>
          <cell r="B45">
            <v>1000</v>
          </cell>
          <cell r="C45">
            <v>1000</v>
          </cell>
          <cell r="D45">
            <v>1000</v>
          </cell>
          <cell r="E45">
            <v>1000</v>
          </cell>
          <cell r="F45">
            <v>1000</v>
          </cell>
          <cell r="G45">
            <v>1000</v>
          </cell>
          <cell r="H45">
            <v>1000</v>
          </cell>
          <cell r="I45">
            <v>1000</v>
          </cell>
          <cell r="J45">
            <v>1000</v>
          </cell>
          <cell r="K45">
            <v>1000</v>
          </cell>
          <cell r="L45">
            <v>1000</v>
          </cell>
          <cell r="M45">
            <v>1000</v>
          </cell>
          <cell r="N45">
            <v>12000</v>
          </cell>
        </row>
        <row r="46">
          <cell r="A46" t="str">
            <v>FONDO ATN</v>
          </cell>
          <cell r="B46">
            <v>17881.599999999999</v>
          </cell>
          <cell r="C46">
            <v>16087.4</v>
          </cell>
          <cell r="D46">
            <v>15712.1</v>
          </cell>
          <cell r="E46">
            <v>14988.1</v>
          </cell>
          <cell r="F46">
            <v>16861.900000000001</v>
          </cell>
          <cell r="G46">
            <v>18794.8</v>
          </cell>
          <cell r="H46">
            <v>16185.9</v>
          </cell>
          <cell r="I46">
            <v>16728.3</v>
          </cell>
          <cell r="J46">
            <v>16438.3</v>
          </cell>
          <cell r="K46">
            <v>17372.7</v>
          </cell>
          <cell r="L46">
            <v>17850.2</v>
          </cell>
          <cell r="M46">
            <v>17811.099999999999</v>
          </cell>
          <cell r="N46">
            <v>202712.40000000002</v>
          </cell>
        </row>
        <row r="47">
          <cell r="A47" t="str">
            <v>NACION</v>
          </cell>
          <cell r="B47">
            <v>744589.1</v>
          </cell>
          <cell r="C47">
            <v>669880.80000000005</v>
          </cell>
          <cell r="D47">
            <v>654253</v>
          </cell>
          <cell r="E47">
            <v>624102.9</v>
          </cell>
          <cell r="F47">
            <v>702129.4</v>
          </cell>
          <cell r="G47">
            <v>782613.6</v>
          </cell>
          <cell r="H47">
            <v>673980.9</v>
          </cell>
          <cell r="I47">
            <v>696564.7</v>
          </cell>
          <cell r="J47">
            <v>684489</v>
          </cell>
          <cell r="K47">
            <v>723397.6</v>
          </cell>
          <cell r="L47">
            <v>743283.4</v>
          </cell>
          <cell r="M47">
            <v>741653.1</v>
          </cell>
          <cell r="N47">
            <v>8440937.5</v>
          </cell>
        </row>
        <row r="48">
          <cell r="A48" t="str">
            <v>ACUMULADO I</v>
          </cell>
          <cell r="B48">
            <v>1788158</v>
          </cell>
          <cell r="C48">
            <v>1608743.6</v>
          </cell>
          <cell r="D48">
            <v>1571212.9</v>
          </cell>
          <cell r="E48">
            <v>1498806.4</v>
          </cell>
          <cell r="F48">
            <v>1686189.6</v>
          </cell>
          <cell r="G48">
            <v>1879475.3000000003</v>
          </cell>
          <cell r="H48">
            <v>1618590</v>
          </cell>
          <cell r="I48">
            <v>1672826</v>
          </cell>
          <cell r="J48">
            <v>1643825.6</v>
          </cell>
          <cell r="K48">
            <v>1737266.2000000002</v>
          </cell>
          <cell r="L48">
            <v>1785022.7</v>
          </cell>
          <cell r="M48">
            <v>1781107.6</v>
          </cell>
          <cell r="N48">
            <v>20271223.899999999</v>
          </cell>
        </row>
        <row r="49">
          <cell r="A49" t="str">
            <v>FONDO COMPENSADOR DE DEFICITS</v>
          </cell>
          <cell r="B49">
            <v>45800</v>
          </cell>
          <cell r="C49">
            <v>45800</v>
          </cell>
          <cell r="D49">
            <v>45800</v>
          </cell>
          <cell r="E49">
            <v>45800</v>
          </cell>
          <cell r="F49">
            <v>45800</v>
          </cell>
          <cell r="G49">
            <v>45800</v>
          </cell>
          <cell r="H49">
            <v>45800</v>
          </cell>
          <cell r="I49">
            <v>45800</v>
          </cell>
          <cell r="J49">
            <v>45800</v>
          </cell>
          <cell r="K49">
            <v>45800</v>
          </cell>
          <cell r="L49">
            <v>45800</v>
          </cell>
          <cell r="M49">
            <v>45800</v>
          </cell>
          <cell r="N49">
            <v>549600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Y53"/>
  <sheetViews>
    <sheetView tabSelected="1" zoomScale="80" zoomScaleNormal="80" workbookViewId="0">
      <selection activeCell="A53" sqref="A1:R53"/>
    </sheetView>
  </sheetViews>
  <sheetFormatPr baseColWidth="10" defaultRowHeight="18" customHeight="1" x14ac:dyDescent="0.25"/>
  <cols>
    <col min="1" max="1" width="69.85546875" style="2" customWidth="1"/>
    <col min="2" max="2" width="18.85546875" style="2" customWidth="1"/>
    <col min="3" max="3" width="16.42578125" style="2" customWidth="1"/>
    <col min="4" max="4" width="13" style="2" customWidth="1"/>
    <col min="5" max="5" width="16.42578125" style="2" customWidth="1"/>
    <col min="6" max="8" width="14.5703125" style="2" customWidth="1"/>
    <col min="9" max="9" width="15" style="2" customWidth="1"/>
    <col min="10" max="10" width="14.42578125" style="2" customWidth="1"/>
    <col min="11" max="11" width="14.5703125" style="2" customWidth="1"/>
    <col min="12" max="12" width="16.42578125" style="2" customWidth="1"/>
    <col min="13" max="13" width="16.42578125" style="2" bestFit="1" customWidth="1"/>
    <col min="14" max="14" width="11.42578125" style="2"/>
    <col min="15" max="15" width="14.5703125" style="2" bestFit="1" customWidth="1"/>
    <col min="16" max="16" width="11.42578125" style="2"/>
    <col min="17" max="19" width="16.42578125" style="2" bestFit="1" customWidth="1"/>
    <col min="20" max="16384" width="11.42578125" style="2"/>
  </cols>
  <sheetData>
    <row r="7" spans="1:25" ht="18" customHeight="1" x14ac:dyDescent="0.25">
      <c r="A7" s="1" t="s">
        <v>0</v>
      </c>
      <c r="R7" s="3" t="s">
        <v>45</v>
      </c>
    </row>
    <row r="8" spans="1:25" ht="18" customHeight="1" x14ac:dyDescent="0.25">
      <c r="A8" s="1" t="s">
        <v>46</v>
      </c>
    </row>
    <row r="9" spans="1:25" ht="18" customHeight="1" x14ac:dyDescent="0.25">
      <c r="A9" s="4" t="s">
        <v>47</v>
      </c>
    </row>
    <row r="10" spans="1:25" ht="12.95" customHeight="1" x14ac:dyDescent="0.25">
      <c r="A10" s="4" t="s">
        <v>48</v>
      </c>
    </row>
    <row r="11" spans="1:25" ht="15" customHeight="1" thickBot="1" x14ac:dyDescent="0.3">
      <c r="A11" s="18" t="s">
        <v>49</v>
      </c>
    </row>
    <row r="12" spans="1:25" ht="18" customHeight="1" thickBot="1" x14ac:dyDescent="0.3">
      <c r="A12" s="26"/>
      <c r="B12" s="5"/>
      <c r="C12" s="24" t="s">
        <v>1</v>
      </c>
      <c r="D12" s="28"/>
      <c r="E12" s="25"/>
      <c r="F12" s="6"/>
      <c r="G12" s="6"/>
      <c r="H12" s="6"/>
      <c r="I12" s="6"/>
      <c r="J12" s="6"/>
      <c r="K12" s="6"/>
      <c r="L12" s="6"/>
      <c r="M12" s="24" t="s">
        <v>2</v>
      </c>
      <c r="N12" s="28"/>
      <c r="O12" s="28"/>
      <c r="P12" s="28"/>
      <c r="Q12" s="25"/>
      <c r="R12" s="6"/>
      <c r="S12" s="7"/>
      <c r="T12" s="7"/>
      <c r="U12" s="7"/>
      <c r="V12" s="7"/>
      <c r="W12" s="7"/>
      <c r="X12" s="7"/>
      <c r="Y12" s="7"/>
    </row>
    <row r="13" spans="1:25" ht="18" customHeight="1" thickBot="1" x14ac:dyDescent="0.3">
      <c r="A13" s="27"/>
      <c r="B13" s="8" t="s">
        <v>3</v>
      </c>
      <c r="C13" s="9"/>
      <c r="D13" s="8" t="s">
        <v>4</v>
      </c>
      <c r="E13" s="8" t="s">
        <v>5</v>
      </c>
      <c r="F13" s="8" t="s">
        <v>6</v>
      </c>
      <c r="G13" s="8" t="s">
        <v>7</v>
      </c>
      <c r="H13" s="8" t="s">
        <v>8</v>
      </c>
      <c r="I13" s="8" t="s">
        <v>9</v>
      </c>
      <c r="J13" s="8" t="s">
        <v>10</v>
      </c>
      <c r="K13" s="8" t="s">
        <v>11</v>
      </c>
      <c r="L13" s="8" t="s">
        <v>12</v>
      </c>
      <c r="M13" s="29" t="s">
        <v>13</v>
      </c>
      <c r="N13" s="30"/>
      <c r="O13" s="29" t="s">
        <v>14</v>
      </c>
      <c r="P13" s="31"/>
      <c r="Q13" s="8"/>
      <c r="R13" s="8"/>
      <c r="S13" s="10"/>
      <c r="T13" s="10"/>
      <c r="U13" s="10"/>
      <c r="V13" s="7"/>
      <c r="W13" s="7"/>
      <c r="X13" s="7"/>
      <c r="Y13" s="7"/>
    </row>
    <row r="14" spans="1:25" ht="18" customHeight="1" thickBot="1" x14ac:dyDescent="0.3">
      <c r="A14" s="8" t="s">
        <v>15</v>
      </c>
      <c r="B14" s="11"/>
      <c r="C14" s="8" t="s">
        <v>16</v>
      </c>
      <c r="D14" s="8" t="s">
        <v>17</v>
      </c>
      <c r="E14" s="8" t="s">
        <v>18</v>
      </c>
      <c r="F14" s="8"/>
      <c r="G14" s="8"/>
      <c r="H14" s="8"/>
      <c r="I14" s="8"/>
      <c r="J14" s="8" t="s">
        <v>19</v>
      </c>
      <c r="K14" s="8"/>
      <c r="L14" s="8"/>
      <c r="M14" s="8" t="s">
        <v>20</v>
      </c>
      <c r="N14" s="8" t="s">
        <v>21</v>
      </c>
      <c r="O14" s="24" t="s">
        <v>22</v>
      </c>
      <c r="P14" s="25"/>
      <c r="Q14" s="8" t="s">
        <v>23</v>
      </c>
      <c r="R14" s="8" t="s">
        <v>24</v>
      </c>
      <c r="S14" s="7"/>
      <c r="T14" s="7"/>
      <c r="U14" s="7"/>
      <c r="V14" s="7"/>
      <c r="W14" s="7"/>
      <c r="X14" s="7"/>
      <c r="Y14" s="7"/>
    </row>
    <row r="15" spans="1:25" ht="18" customHeight="1" x14ac:dyDescent="0.25">
      <c r="A15" s="8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 t="s">
        <v>25</v>
      </c>
      <c r="N15" s="8"/>
      <c r="O15" s="8" t="s">
        <v>26</v>
      </c>
      <c r="P15" s="8" t="s">
        <v>21</v>
      </c>
      <c r="Q15" s="8" t="s">
        <v>27</v>
      </c>
      <c r="R15" s="8"/>
      <c r="S15" s="7"/>
      <c r="T15" s="7"/>
      <c r="U15" s="7"/>
      <c r="V15" s="7"/>
      <c r="W15" s="7"/>
      <c r="X15" s="7"/>
      <c r="Y15" s="7"/>
    </row>
    <row r="16" spans="1:25" ht="18" customHeight="1" x14ac:dyDescent="0.25">
      <c r="A16" s="8"/>
      <c r="B16" s="1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 t="s">
        <v>25</v>
      </c>
      <c r="P16" s="8"/>
      <c r="Q16" s="8" t="s">
        <v>50</v>
      </c>
      <c r="R16" s="8"/>
      <c r="S16" s="7"/>
      <c r="T16" s="7"/>
      <c r="U16" s="7"/>
      <c r="V16" s="7"/>
      <c r="W16" s="7"/>
      <c r="X16" s="7"/>
      <c r="Y16" s="7"/>
    </row>
    <row r="17" spans="1:25" ht="18" customHeight="1" thickBot="1" x14ac:dyDescent="0.3">
      <c r="A17" s="12"/>
      <c r="B17" s="11"/>
      <c r="C17" s="8" t="s">
        <v>28</v>
      </c>
      <c r="D17" s="8" t="s">
        <v>29</v>
      </c>
      <c r="E17" s="8" t="s">
        <v>30</v>
      </c>
      <c r="F17" s="8"/>
      <c r="G17" s="8"/>
      <c r="H17" s="8"/>
      <c r="I17" s="8"/>
      <c r="J17" s="8"/>
      <c r="K17" s="8"/>
      <c r="L17" s="8"/>
      <c r="M17" s="8" t="s">
        <v>31</v>
      </c>
      <c r="N17" s="8" t="s">
        <v>32</v>
      </c>
      <c r="O17" s="8" t="s">
        <v>33</v>
      </c>
      <c r="P17" s="8" t="s">
        <v>34</v>
      </c>
      <c r="Q17" s="8"/>
      <c r="R17" s="8"/>
      <c r="S17" s="7"/>
      <c r="T17" s="7"/>
      <c r="U17" s="7"/>
      <c r="V17" s="7"/>
      <c r="W17" s="7"/>
      <c r="X17" s="7"/>
      <c r="Y17" s="7"/>
    </row>
    <row r="18" spans="1:25" ht="18" customHeight="1" thickBot="1" x14ac:dyDescent="0.3">
      <c r="A18" s="13" t="s">
        <v>51</v>
      </c>
      <c r="B18" s="20">
        <f>+B20+B25</f>
        <v>544194581.25</v>
      </c>
      <c r="C18" s="20">
        <f t="shared" ref="C18:R18" si="0">+C20+C25</f>
        <v>1045581583.2799999</v>
      </c>
      <c r="D18" s="20">
        <f t="shared" si="0"/>
        <v>95200296.900000006</v>
      </c>
      <c r="E18" s="20">
        <f t="shared" si="0"/>
        <v>1140781880.1799998</v>
      </c>
      <c r="F18" s="20">
        <f t="shared" si="0"/>
        <v>802966388.54999995</v>
      </c>
      <c r="G18" s="20">
        <f t="shared" si="0"/>
        <v>121835243.06</v>
      </c>
      <c r="H18" s="20">
        <f t="shared" si="0"/>
        <v>997863766.74000025</v>
      </c>
      <c r="I18" s="20">
        <f t="shared" si="0"/>
        <v>138541988.88</v>
      </c>
      <c r="J18" s="20">
        <f t="shared" si="0"/>
        <v>0</v>
      </c>
      <c r="K18" s="20">
        <f t="shared" si="0"/>
        <v>623019499.38</v>
      </c>
      <c r="L18" s="20">
        <f t="shared" si="0"/>
        <v>4369203348.04</v>
      </c>
      <c r="M18" s="20">
        <f t="shared" si="0"/>
        <v>1528117646.95</v>
      </c>
      <c r="N18" s="20">
        <f t="shared" si="0"/>
        <v>0</v>
      </c>
      <c r="O18" s="20">
        <f t="shared" si="0"/>
        <v>480865850.72000003</v>
      </c>
      <c r="P18" s="20">
        <f t="shared" si="0"/>
        <v>0</v>
      </c>
      <c r="Q18" s="20">
        <f t="shared" si="0"/>
        <v>2008983497.6700001</v>
      </c>
      <c r="R18" s="20">
        <f t="shared" si="0"/>
        <v>6378186845.710001</v>
      </c>
    </row>
    <row r="19" spans="1:25" ht="18" customHeight="1" x14ac:dyDescent="0.25">
      <c r="A19" s="14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</row>
    <row r="20" spans="1:25" ht="18" customHeight="1" x14ac:dyDescent="0.25">
      <c r="A20" s="15" t="s">
        <v>35</v>
      </c>
      <c r="B20" s="19">
        <f>SUM(B21:B24)</f>
        <v>544194581.25</v>
      </c>
      <c r="C20" s="19">
        <f t="shared" ref="C20:R20" si="1">SUM(C21:C24)</f>
        <v>1045581583.2799999</v>
      </c>
      <c r="D20" s="19">
        <f t="shared" si="1"/>
        <v>95200296.900000006</v>
      </c>
      <c r="E20" s="19">
        <f t="shared" si="1"/>
        <v>1140781880.1799998</v>
      </c>
      <c r="F20" s="19">
        <f t="shared" si="1"/>
        <v>802966388.54999995</v>
      </c>
      <c r="G20" s="19">
        <f t="shared" si="1"/>
        <v>121835243.06</v>
      </c>
      <c r="H20" s="19">
        <f t="shared" si="1"/>
        <v>997863766.74000025</v>
      </c>
      <c r="I20" s="19">
        <f t="shared" si="1"/>
        <v>138541988.88</v>
      </c>
      <c r="J20" s="19">
        <f t="shared" si="1"/>
        <v>0</v>
      </c>
      <c r="K20" s="19">
        <f t="shared" si="1"/>
        <v>127269653.01000001</v>
      </c>
      <c r="L20" s="19">
        <f>+B20+E20+F20+G20+H20+I20+J20+K20</f>
        <v>3873453501.6700001</v>
      </c>
      <c r="M20" s="19">
        <f t="shared" si="1"/>
        <v>1284732081.4300001</v>
      </c>
      <c r="N20" s="19">
        <f t="shared" si="1"/>
        <v>0</v>
      </c>
      <c r="O20" s="19">
        <f t="shared" si="1"/>
        <v>480865850.72000003</v>
      </c>
      <c r="P20" s="19">
        <f t="shared" si="1"/>
        <v>0</v>
      </c>
      <c r="Q20" s="19">
        <f t="shared" si="1"/>
        <v>1765597932.1500001</v>
      </c>
      <c r="R20" s="19">
        <f t="shared" si="1"/>
        <v>5639051433.8200006</v>
      </c>
      <c r="S20" s="23"/>
    </row>
    <row r="21" spans="1:25" ht="18" customHeight="1" x14ac:dyDescent="0.25">
      <c r="A21" s="15" t="s">
        <v>36</v>
      </c>
      <c r="B21" s="19">
        <v>544194581.25</v>
      </c>
      <c r="C21" s="19">
        <v>1045581583.2799999</v>
      </c>
      <c r="D21" s="19">
        <v>95200296.900000006</v>
      </c>
      <c r="E21" s="19">
        <f>+C21+D21</f>
        <v>1140781880.1799998</v>
      </c>
      <c r="F21" s="19">
        <v>802966388.54999995</v>
      </c>
      <c r="G21" s="19"/>
      <c r="H21" s="19">
        <v>997863766.74000025</v>
      </c>
      <c r="I21" s="19">
        <v>138541988.88</v>
      </c>
      <c r="J21" s="19"/>
      <c r="K21" s="19">
        <v>160178.03</v>
      </c>
      <c r="L21" s="19">
        <f t="shared" ref="L21:L27" si="2">+B21+E21+F21+G21+H21+I21+J21+K21</f>
        <v>3624508783.6300001</v>
      </c>
      <c r="M21" s="19">
        <v>1284732081.4300001</v>
      </c>
      <c r="N21" s="19"/>
      <c r="O21" s="19">
        <v>480865850.72000003</v>
      </c>
      <c r="P21" s="19"/>
      <c r="Q21" s="19">
        <f>+M21+N21+O21+P21</f>
        <v>1765597932.1500001</v>
      </c>
      <c r="R21" s="19">
        <f>+L21+Q21</f>
        <v>5390106715.7800007</v>
      </c>
    </row>
    <row r="22" spans="1:25" ht="18" customHeight="1" x14ac:dyDescent="0.25">
      <c r="A22" s="15" t="s">
        <v>37</v>
      </c>
      <c r="B22" s="19"/>
      <c r="C22" s="19"/>
      <c r="D22" s="19"/>
      <c r="E22" s="19">
        <f>+C22+D22</f>
        <v>0</v>
      </c>
      <c r="F22" s="19"/>
      <c r="G22" s="19">
        <v>121835243.06</v>
      </c>
      <c r="H22" s="19"/>
      <c r="I22" s="19"/>
      <c r="J22" s="19"/>
      <c r="K22" s="19">
        <v>100549749.62</v>
      </c>
      <c r="L22" s="19">
        <f t="shared" si="2"/>
        <v>222384992.68000001</v>
      </c>
      <c r="M22" s="19"/>
      <c r="N22" s="19"/>
      <c r="O22" s="19"/>
      <c r="P22" s="19"/>
      <c r="Q22" s="19">
        <f t="shared" ref="Q22:Q27" si="3">+M22+N22+O22+P22</f>
        <v>0</v>
      </c>
      <c r="R22" s="19">
        <f t="shared" ref="R22:R27" si="4">+L22+Q22</f>
        <v>222384992.68000001</v>
      </c>
    </row>
    <row r="23" spans="1:25" ht="18" customHeight="1" x14ac:dyDescent="0.25">
      <c r="A23" s="15" t="s">
        <v>38</v>
      </c>
      <c r="B23" s="19"/>
      <c r="C23" s="19"/>
      <c r="D23" s="19"/>
      <c r="E23" s="19">
        <f>+C23+D23</f>
        <v>0</v>
      </c>
      <c r="F23" s="19"/>
      <c r="G23" s="19"/>
      <c r="H23" s="19"/>
      <c r="I23" s="19"/>
      <c r="J23" s="19"/>
      <c r="K23" s="19"/>
      <c r="L23" s="19">
        <f t="shared" si="2"/>
        <v>0</v>
      </c>
      <c r="M23" s="19"/>
      <c r="N23" s="19"/>
      <c r="O23" s="19"/>
      <c r="P23" s="19"/>
      <c r="Q23" s="19">
        <f t="shared" si="3"/>
        <v>0</v>
      </c>
      <c r="R23" s="19">
        <f t="shared" si="4"/>
        <v>0</v>
      </c>
    </row>
    <row r="24" spans="1:25" ht="18" customHeight="1" x14ac:dyDescent="0.25">
      <c r="A24" s="15" t="s">
        <v>39</v>
      </c>
      <c r="B24" s="19"/>
      <c r="C24" s="19"/>
      <c r="D24" s="19"/>
      <c r="E24" s="19">
        <f>+C24+D24</f>
        <v>0</v>
      </c>
      <c r="F24" s="19"/>
      <c r="G24" s="19"/>
      <c r="H24" s="19"/>
      <c r="I24" s="19"/>
      <c r="J24" s="19"/>
      <c r="K24" s="19">
        <v>26559725.359999999</v>
      </c>
      <c r="L24" s="19">
        <f t="shared" si="2"/>
        <v>26559725.359999999</v>
      </c>
      <c r="M24" s="19"/>
      <c r="N24" s="19"/>
      <c r="O24" s="19"/>
      <c r="P24" s="19"/>
      <c r="Q24" s="19">
        <f t="shared" si="3"/>
        <v>0</v>
      </c>
      <c r="R24" s="19">
        <f t="shared" si="4"/>
        <v>26559725.359999999</v>
      </c>
    </row>
    <row r="25" spans="1:25" ht="18" customHeight="1" x14ac:dyDescent="0.25">
      <c r="A25" s="15" t="s">
        <v>40</v>
      </c>
      <c r="B25" s="19">
        <f>SUM(B26:B27)</f>
        <v>0</v>
      </c>
      <c r="C25" s="19">
        <f t="shared" ref="C25:P25" si="5">SUM(C26:C27)</f>
        <v>0</v>
      </c>
      <c r="D25" s="19">
        <f t="shared" si="5"/>
        <v>0</v>
      </c>
      <c r="E25" s="19">
        <f t="shared" si="5"/>
        <v>0</v>
      </c>
      <c r="F25" s="19">
        <f t="shared" si="5"/>
        <v>0</v>
      </c>
      <c r="G25" s="19">
        <f t="shared" si="5"/>
        <v>0</v>
      </c>
      <c r="H25" s="19">
        <f t="shared" si="5"/>
        <v>0</v>
      </c>
      <c r="I25" s="19">
        <f t="shared" si="5"/>
        <v>0</v>
      </c>
      <c r="J25" s="19">
        <f t="shared" si="5"/>
        <v>0</v>
      </c>
      <c r="K25" s="19">
        <f t="shared" si="5"/>
        <v>495749846.37</v>
      </c>
      <c r="L25" s="19">
        <f t="shared" si="2"/>
        <v>495749846.37</v>
      </c>
      <c r="M25" s="19">
        <f t="shared" si="5"/>
        <v>243385565.51999998</v>
      </c>
      <c r="N25" s="19">
        <f t="shared" si="5"/>
        <v>0</v>
      </c>
      <c r="O25" s="19">
        <f t="shared" si="5"/>
        <v>0</v>
      </c>
      <c r="P25" s="19">
        <f t="shared" si="5"/>
        <v>0</v>
      </c>
      <c r="Q25" s="19">
        <f t="shared" si="3"/>
        <v>243385565.51999998</v>
      </c>
      <c r="R25" s="19">
        <f t="shared" si="4"/>
        <v>739135411.88999999</v>
      </c>
    </row>
    <row r="26" spans="1:25" ht="18" customHeight="1" x14ac:dyDescent="0.25">
      <c r="A26" s="15" t="s">
        <v>41</v>
      </c>
      <c r="B26" s="19"/>
      <c r="C26" s="19"/>
      <c r="D26" s="19"/>
      <c r="E26" s="19">
        <f>+C26+D26</f>
        <v>0</v>
      </c>
      <c r="F26" s="19"/>
      <c r="G26" s="19"/>
      <c r="H26" s="19"/>
      <c r="I26" s="19"/>
      <c r="J26" s="19"/>
      <c r="K26" s="19">
        <v>56966259.609999999</v>
      </c>
      <c r="L26" s="19">
        <f t="shared" si="2"/>
        <v>56966259.609999999</v>
      </c>
      <c r="M26" s="19"/>
      <c r="N26" s="19"/>
      <c r="O26" s="19"/>
      <c r="P26" s="19"/>
      <c r="Q26" s="19">
        <f t="shared" si="3"/>
        <v>0</v>
      </c>
      <c r="R26" s="19">
        <f t="shared" si="4"/>
        <v>56966259.609999999</v>
      </c>
    </row>
    <row r="27" spans="1:25" ht="18" customHeight="1" thickBot="1" x14ac:dyDescent="0.3">
      <c r="A27" s="15" t="s">
        <v>42</v>
      </c>
      <c r="B27" s="19"/>
      <c r="C27" s="19"/>
      <c r="D27" s="19"/>
      <c r="E27" s="19">
        <f>+C27+D27</f>
        <v>0</v>
      </c>
      <c r="F27" s="19"/>
      <c r="G27" s="19"/>
      <c r="H27" s="19"/>
      <c r="I27" s="19"/>
      <c r="J27" s="19"/>
      <c r="K27" s="19">
        <v>438783586.75999999</v>
      </c>
      <c r="L27" s="19">
        <f t="shared" si="2"/>
        <v>438783586.75999999</v>
      </c>
      <c r="M27" s="19">
        <v>243385565.51999998</v>
      </c>
      <c r="N27" s="19"/>
      <c r="O27" s="19"/>
      <c r="P27" s="19"/>
      <c r="Q27" s="19">
        <f t="shared" si="3"/>
        <v>243385565.51999998</v>
      </c>
      <c r="R27" s="19">
        <f t="shared" si="4"/>
        <v>682169152.27999997</v>
      </c>
    </row>
    <row r="28" spans="1:25" ht="18" customHeight="1" thickBot="1" x14ac:dyDescent="0.3">
      <c r="A28" s="13" t="s">
        <v>52</v>
      </c>
      <c r="B28" s="20">
        <f>+B30+B35</f>
        <v>11147969.430000002</v>
      </c>
      <c r="C28" s="20">
        <f t="shared" ref="C28:R28" si="6">+C30+C35</f>
        <v>0</v>
      </c>
      <c r="D28" s="20">
        <f t="shared" si="6"/>
        <v>0</v>
      </c>
      <c r="E28" s="20">
        <f t="shared" si="6"/>
        <v>0</v>
      </c>
      <c r="F28" s="20">
        <f t="shared" si="6"/>
        <v>170796196.24000001</v>
      </c>
      <c r="G28" s="20">
        <f t="shared" si="6"/>
        <v>10123795.27</v>
      </c>
      <c r="H28" s="20">
        <f t="shared" si="6"/>
        <v>128375449.69999999</v>
      </c>
      <c r="I28" s="20">
        <f t="shared" si="6"/>
        <v>0</v>
      </c>
      <c r="J28" s="20">
        <f t="shared" si="6"/>
        <v>0</v>
      </c>
      <c r="K28" s="20">
        <f t="shared" si="6"/>
        <v>0</v>
      </c>
      <c r="L28" s="20">
        <f t="shared" si="6"/>
        <v>320443410.63999999</v>
      </c>
      <c r="M28" s="20">
        <f t="shared" si="6"/>
        <v>0</v>
      </c>
      <c r="N28" s="20">
        <f t="shared" si="6"/>
        <v>0</v>
      </c>
      <c r="O28" s="20">
        <f t="shared" si="6"/>
        <v>0</v>
      </c>
      <c r="P28" s="20">
        <f t="shared" si="6"/>
        <v>0</v>
      </c>
      <c r="Q28" s="20">
        <f t="shared" si="6"/>
        <v>0</v>
      </c>
      <c r="R28" s="20">
        <f t="shared" si="6"/>
        <v>320443410.63999999</v>
      </c>
    </row>
    <row r="29" spans="1:25" ht="18" customHeight="1" x14ac:dyDescent="0.25">
      <c r="A29" s="15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</row>
    <row r="30" spans="1:25" ht="18" customHeight="1" x14ac:dyDescent="0.25">
      <c r="A30" s="15" t="s">
        <v>35</v>
      </c>
      <c r="B30" s="19">
        <f>SUM(B31:B34)</f>
        <v>11147969.430000002</v>
      </c>
      <c r="C30" s="19">
        <f t="shared" ref="C30:Q30" si="7">SUM(C31:C34)</f>
        <v>0</v>
      </c>
      <c r="D30" s="19">
        <f t="shared" si="7"/>
        <v>0</v>
      </c>
      <c r="E30" s="19">
        <f t="shared" si="7"/>
        <v>0</v>
      </c>
      <c r="F30" s="19">
        <f t="shared" si="7"/>
        <v>170796196.24000001</v>
      </c>
      <c r="G30" s="19">
        <f t="shared" si="7"/>
        <v>10123795.27</v>
      </c>
      <c r="H30" s="19">
        <f t="shared" si="7"/>
        <v>128375449.69999999</v>
      </c>
      <c r="I30" s="19">
        <f t="shared" si="7"/>
        <v>0</v>
      </c>
      <c r="J30" s="19">
        <f t="shared" si="7"/>
        <v>0</v>
      </c>
      <c r="K30" s="19"/>
      <c r="L30" s="19">
        <f>+B30++E30+F30+G30+H30+I30+J30+K30</f>
        <v>320443410.63999999</v>
      </c>
      <c r="M30" s="19">
        <f t="shared" si="7"/>
        <v>0</v>
      </c>
      <c r="N30" s="19">
        <f t="shared" si="7"/>
        <v>0</v>
      </c>
      <c r="O30" s="19">
        <f t="shared" si="7"/>
        <v>0</v>
      </c>
      <c r="P30" s="19">
        <f t="shared" si="7"/>
        <v>0</v>
      </c>
      <c r="Q30" s="19">
        <f t="shared" si="7"/>
        <v>0</v>
      </c>
      <c r="R30" s="19">
        <f t="shared" ref="R30:R35" si="8">+L30+Q30</f>
        <v>320443410.63999999</v>
      </c>
    </row>
    <row r="31" spans="1:25" ht="18" customHeight="1" x14ac:dyDescent="0.25">
      <c r="A31" s="15" t="s">
        <v>36</v>
      </c>
      <c r="B31" s="19">
        <v>11147969.430000002</v>
      </c>
      <c r="C31" s="19"/>
      <c r="D31" s="19"/>
      <c r="E31" s="19">
        <f>+C31+D31</f>
        <v>0</v>
      </c>
      <c r="F31" s="19">
        <v>170796196.24000001</v>
      </c>
      <c r="G31" s="19"/>
      <c r="H31" s="19">
        <v>128375449.69999999</v>
      </c>
      <c r="I31" s="19"/>
      <c r="J31" s="19"/>
      <c r="K31" s="19"/>
      <c r="L31" s="19">
        <f t="shared" ref="L31:L37" si="9">+B31++E31+F31+G31+H31+I31+J31+K31</f>
        <v>310319615.37</v>
      </c>
      <c r="M31" s="19"/>
      <c r="N31" s="19"/>
      <c r="O31" s="19"/>
      <c r="P31" s="19"/>
      <c r="Q31" s="19"/>
      <c r="R31" s="19">
        <f t="shared" si="8"/>
        <v>310319615.37</v>
      </c>
    </row>
    <row r="32" spans="1:25" ht="18" customHeight="1" x14ac:dyDescent="0.25">
      <c r="A32" s="15" t="s">
        <v>37</v>
      </c>
      <c r="B32" s="19"/>
      <c r="C32" s="19"/>
      <c r="D32" s="19"/>
      <c r="E32" s="19">
        <f t="shared" ref="E32:E37" si="10">+C32+D32</f>
        <v>0</v>
      </c>
      <c r="F32" s="19"/>
      <c r="G32" s="19">
        <v>10123795.27</v>
      </c>
      <c r="H32" s="19"/>
      <c r="I32" s="19"/>
      <c r="J32" s="19"/>
      <c r="K32" s="19">
        <v>908935.10000000009</v>
      </c>
      <c r="L32" s="19">
        <f t="shared" si="9"/>
        <v>11032730.369999999</v>
      </c>
      <c r="M32" s="19"/>
      <c r="N32" s="19"/>
      <c r="O32" s="19"/>
      <c r="P32" s="19"/>
      <c r="Q32" s="19"/>
      <c r="R32" s="19">
        <f t="shared" si="8"/>
        <v>11032730.369999999</v>
      </c>
    </row>
    <row r="33" spans="1:18" ht="18" customHeight="1" x14ac:dyDescent="0.25">
      <c r="A33" s="15" t="s">
        <v>38</v>
      </c>
      <c r="B33" s="19"/>
      <c r="C33" s="19"/>
      <c r="D33" s="19"/>
      <c r="E33" s="19">
        <f t="shared" si="10"/>
        <v>0</v>
      </c>
      <c r="F33" s="19"/>
      <c r="G33" s="19"/>
      <c r="H33" s="19"/>
      <c r="I33" s="19"/>
      <c r="J33" s="19"/>
      <c r="K33" s="19"/>
      <c r="L33" s="19">
        <f t="shared" si="9"/>
        <v>0</v>
      </c>
      <c r="M33" s="19"/>
      <c r="N33" s="19"/>
      <c r="O33" s="19"/>
      <c r="P33" s="19"/>
      <c r="Q33" s="19"/>
      <c r="R33" s="19">
        <f t="shared" si="8"/>
        <v>0</v>
      </c>
    </row>
    <row r="34" spans="1:18" ht="18" customHeight="1" x14ac:dyDescent="0.25">
      <c r="A34" s="15" t="s">
        <v>39</v>
      </c>
      <c r="B34" s="19"/>
      <c r="C34" s="19"/>
      <c r="D34" s="19"/>
      <c r="E34" s="19">
        <f t="shared" si="10"/>
        <v>0</v>
      </c>
      <c r="F34" s="19"/>
      <c r="G34" s="19"/>
      <c r="H34" s="19"/>
      <c r="I34" s="19"/>
      <c r="J34" s="19"/>
      <c r="K34" s="19"/>
      <c r="L34" s="19">
        <f t="shared" si="9"/>
        <v>0</v>
      </c>
      <c r="M34" s="19"/>
      <c r="N34" s="19"/>
      <c r="O34" s="19"/>
      <c r="P34" s="19"/>
      <c r="Q34" s="19"/>
      <c r="R34" s="19">
        <f t="shared" si="8"/>
        <v>0</v>
      </c>
    </row>
    <row r="35" spans="1:18" ht="18" customHeight="1" x14ac:dyDescent="0.25">
      <c r="A35" s="15" t="s">
        <v>40</v>
      </c>
      <c r="B35" s="19">
        <f>SUM(B36:B37)</f>
        <v>0</v>
      </c>
      <c r="C35" s="19">
        <f t="shared" ref="C35:Q35" si="11">SUM(C36:C37)</f>
        <v>0</v>
      </c>
      <c r="D35" s="19">
        <f t="shared" si="11"/>
        <v>0</v>
      </c>
      <c r="E35" s="19">
        <f t="shared" si="11"/>
        <v>0</v>
      </c>
      <c r="F35" s="19">
        <f t="shared" si="11"/>
        <v>0</v>
      </c>
      <c r="G35" s="19">
        <f t="shared" si="11"/>
        <v>0</v>
      </c>
      <c r="H35" s="19">
        <f t="shared" si="11"/>
        <v>0</v>
      </c>
      <c r="I35" s="19">
        <f t="shared" si="11"/>
        <v>0</v>
      </c>
      <c r="J35" s="19">
        <f t="shared" si="11"/>
        <v>0</v>
      </c>
      <c r="K35" s="19">
        <f t="shared" si="11"/>
        <v>0</v>
      </c>
      <c r="L35" s="19">
        <f t="shared" si="9"/>
        <v>0</v>
      </c>
      <c r="M35" s="19">
        <f t="shared" si="11"/>
        <v>0</v>
      </c>
      <c r="N35" s="19">
        <f t="shared" si="11"/>
        <v>0</v>
      </c>
      <c r="O35" s="19">
        <f t="shared" si="11"/>
        <v>0</v>
      </c>
      <c r="P35" s="19">
        <f t="shared" si="11"/>
        <v>0</v>
      </c>
      <c r="Q35" s="19">
        <f t="shared" si="11"/>
        <v>0</v>
      </c>
      <c r="R35" s="19">
        <f t="shared" si="8"/>
        <v>0</v>
      </c>
    </row>
    <row r="36" spans="1:18" ht="18" customHeight="1" x14ac:dyDescent="0.25">
      <c r="A36" s="15" t="s">
        <v>41</v>
      </c>
      <c r="B36" s="19"/>
      <c r="C36" s="19"/>
      <c r="D36" s="19"/>
      <c r="E36" s="19">
        <f t="shared" si="10"/>
        <v>0</v>
      </c>
      <c r="F36" s="19"/>
      <c r="G36" s="19"/>
      <c r="H36" s="19"/>
      <c r="I36" s="19"/>
      <c r="J36" s="19"/>
      <c r="K36" s="19"/>
      <c r="L36" s="19">
        <f t="shared" si="9"/>
        <v>0</v>
      </c>
      <c r="M36" s="19"/>
      <c r="N36" s="19"/>
      <c r="O36" s="19"/>
      <c r="P36" s="19"/>
      <c r="Q36" s="19"/>
      <c r="R36" s="19"/>
    </row>
    <row r="37" spans="1:18" ht="18" customHeight="1" thickBot="1" x14ac:dyDescent="0.3">
      <c r="A37" s="15" t="s">
        <v>42</v>
      </c>
      <c r="B37" s="19"/>
      <c r="C37" s="19"/>
      <c r="D37" s="19"/>
      <c r="E37" s="19">
        <f t="shared" si="10"/>
        <v>0</v>
      </c>
      <c r="F37" s="19"/>
      <c r="G37" s="19"/>
      <c r="H37" s="19"/>
      <c r="I37" s="19"/>
      <c r="J37" s="19"/>
      <c r="K37" s="19"/>
      <c r="L37" s="19">
        <f t="shared" si="9"/>
        <v>0</v>
      </c>
      <c r="M37" s="19"/>
      <c r="N37" s="19"/>
      <c r="O37" s="19"/>
      <c r="P37" s="19"/>
      <c r="Q37" s="19"/>
      <c r="R37" s="19"/>
    </row>
    <row r="38" spans="1:18" ht="18" customHeight="1" thickBot="1" x14ac:dyDescent="0.3">
      <c r="A38" s="13" t="s">
        <v>53</v>
      </c>
      <c r="B38" s="21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</row>
    <row r="39" spans="1:18" ht="18" customHeight="1" x14ac:dyDescent="0.25">
      <c r="A39" s="15"/>
      <c r="B39" s="22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</row>
    <row r="40" spans="1:18" ht="18" customHeight="1" x14ac:dyDescent="0.25">
      <c r="A40" s="15" t="s">
        <v>35</v>
      </c>
      <c r="B40" s="22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</row>
    <row r="41" spans="1:18" ht="18" customHeight="1" x14ac:dyDescent="0.25">
      <c r="A41" s="15" t="s">
        <v>36</v>
      </c>
      <c r="B41" s="2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</row>
    <row r="42" spans="1:18" ht="18" customHeight="1" x14ac:dyDescent="0.25">
      <c r="A42" s="15" t="s">
        <v>37</v>
      </c>
      <c r="B42" s="22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</row>
    <row r="43" spans="1:18" ht="18" customHeight="1" x14ac:dyDescent="0.25">
      <c r="A43" s="15" t="s">
        <v>38</v>
      </c>
      <c r="B43" s="22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</row>
    <row r="44" spans="1:18" ht="18" customHeight="1" x14ac:dyDescent="0.25">
      <c r="A44" s="15" t="s">
        <v>39</v>
      </c>
      <c r="B44" s="22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</row>
    <row r="45" spans="1:18" ht="18" customHeight="1" x14ac:dyDescent="0.25">
      <c r="A45" s="15" t="s">
        <v>40</v>
      </c>
      <c r="B45" s="22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</row>
    <row r="46" spans="1:18" ht="18" customHeight="1" x14ac:dyDescent="0.25">
      <c r="A46" s="15" t="s">
        <v>41</v>
      </c>
      <c r="B46" s="22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</row>
    <row r="47" spans="1:18" ht="18" customHeight="1" x14ac:dyDescent="0.25">
      <c r="A47" s="15" t="s">
        <v>42</v>
      </c>
      <c r="B47" s="22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</row>
    <row r="48" spans="1:18" ht="18" customHeight="1" thickBot="1" x14ac:dyDescent="0.3">
      <c r="A48" s="16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</row>
    <row r="49" spans="1:18" ht="18" customHeight="1" thickBot="1" x14ac:dyDescent="0.3">
      <c r="A49" s="17" t="s">
        <v>24</v>
      </c>
      <c r="B49" s="20">
        <f>+B18+B28+B38</f>
        <v>555342550.67999995</v>
      </c>
      <c r="C49" s="20">
        <f t="shared" ref="C49:R49" si="12">+C18+C28+C38</f>
        <v>1045581583.2799999</v>
      </c>
      <c r="D49" s="20">
        <f t="shared" si="12"/>
        <v>95200296.900000006</v>
      </c>
      <c r="E49" s="20">
        <f t="shared" si="12"/>
        <v>1140781880.1799998</v>
      </c>
      <c r="F49" s="20">
        <f t="shared" si="12"/>
        <v>973762584.78999996</v>
      </c>
      <c r="G49" s="20">
        <f t="shared" si="12"/>
        <v>131959038.33</v>
      </c>
      <c r="H49" s="20">
        <f t="shared" si="12"/>
        <v>1126239216.4400003</v>
      </c>
      <c r="I49" s="20">
        <f t="shared" si="12"/>
        <v>138541988.88</v>
      </c>
      <c r="J49" s="20">
        <f t="shared" si="12"/>
        <v>0</v>
      </c>
      <c r="K49" s="20">
        <f t="shared" si="12"/>
        <v>623019499.38</v>
      </c>
      <c r="L49" s="20">
        <f t="shared" si="12"/>
        <v>4689646758.6800003</v>
      </c>
      <c r="M49" s="20">
        <f t="shared" si="12"/>
        <v>1528117646.95</v>
      </c>
      <c r="N49" s="20">
        <f t="shared" si="12"/>
        <v>0</v>
      </c>
      <c r="O49" s="20">
        <f t="shared" si="12"/>
        <v>480865850.72000003</v>
      </c>
      <c r="P49" s="20">
        <f t="shared" si="12"/>
        <v>0</v>
      </c>
      <c r="Q49" s="20">
        <f t="shared" si="12"/>
        <v>2008983497.6700001</v>
      </c>
      <c r="R49" s="20">
        <f t="shared" si="12"/>
        <v>6698630256.3500013</v>
      </c>
    </row>
    <row r="50" spans="1:18" ht="18" customHeight="1" x14ac:dyDescent="0.25">
      <c r="A50" s="2" t="s">
        <v>54</v>
      </c>
    </row>
    <row r="51" spans="1:18" ht="18" customHeight="1" x14ac:dyDescent="0.25">
      <c r="A51" s="2" t="s">
        <v>55</v>
      </c>
    </row>
    <row r="52" spans="1:18" ht="18" customHeight="1" x14ac:dyDescent="0.25">
      <c r="A52" s="2" t="s">
        <v>43</v>
      </c>
    </row>
    <row r="53" spans="1:18" ht="18" customHeight="1" x14ac:dyDescent="0.25">
      <c r="A53" s="2" t="s">
        <v>44</v>
      </c>
    </row>
  </sheetData>
  <mergeCells count="6">
    <mergeCell ref="O14:P14"/>
    <mergeCell ref="A12:A13"/>
    <mergeCell ref="C12:E12"/>
    <mergeCell ref="M12:Q12"/>
    <mergeCell ref="M13:N13"/>
    <mergeCell ref="O13:P13"/>
  </mergeCells>
  <pageMargins left="0.7" right="0.7" top="0.75" bottom="0.75" header="0.3" footer="0.3"/>
  <pageSetup paperSize="9" scale="32" orientation="landscape" r:id="rId1"/>
  <ignoredErrors>
    <ignoredError sqref="L20:L25 E25 L30:L3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Planilla Nº 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crmau</dc:creator>
  <cp:lastModifiedBy>claudia vanesa colombo</cp:lastModifiedBy>
  <cp:lastPrinted>2018-05-21T17:06:16Z</cp:lastPrinted>
  <dcterms:created xsi:type="dcterms:W3CDTF">2017-07-27T20:02:09Z</dcterms:created>
  <dcterms:modified xsi:type="dcterms:W3CDTF">2021-08-26T13:31:34Z</dcterms:modified>
</cp:coreProperties>
</file>